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7800"/>
  </bookViews>
  <sheets>
    <sheet name="جدول 03-11 Table " sheetId="1" r:id="rId1"/>
  </sheets>
  <definedNames>
    <definedName name="_xlnm.Print_Area" localSheetId="0">'جدول 03-11 Table 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D21" i="1"/>
  <c r="E21" i="1" s="1"/>
  <c r="B21" i="1"/>
  <c r="H21" i="1" s="1"/>
  <c r="H20" i="1"/>
  <c r="G20" i="1"/>
  <c r="E20" i="1"/>
  <c r="H19" i="1"/>
  <c r="G19" i="1"/>
  <c r="E19" i="1"/>
  <c r="C19" i="1"/>
  <c r="H18" i="1"/>
  <c r="G18" i="1"/>
  <c r="E18" i="1"/>
  <c r="H17" i="1"/>
  <c r="G17" i="1"/>
  <c r="E17" i="1"/>
  <c r="C17" i="1"/>
  <c r="H16" i="1"/>
  <c r="G16" i="1"/>
  <c r="E16" i="1"/>
  <c r="C16" i="1"/>
  <c r="H15" i="1"/>
  <c r="G15" i="1"/>
  <c r="E15" i="1"/>
  <c r="C15" i="1"/>
  <c r="H14" i="1"/>
  <c r="G14" i="1"/>
  <c r="E14" i="1"/>
  <c r="C14" i="1"/>
  <c r="H13" i="1"/>
  <c r="G13" i="1"/>
  <c r="E13" i="1"/>
  <c r="C13" i="1"/>
  <c r="H12" i="1"/>
  <c r="G12" i="1"/>
  <c r="E12" i="1"/>
  <c r="C12" i="1"/>
  <c r="H11" i="1"/>
  <c r="G11" i="1"/>
  <c r="E11" i="1"/>
  <c r="C11" i="1"/>
  <c r="H10" i="1"/>
  <c r="G10" i="1"/>
  <c r="E10" i="1"/>
  <c r="C10" i="1"/>
  <c r="H9" i="1"/>
  <c r="G9" i="1"/>
  <c r="E9" i="1"/>
  <c r="C9" i="1"/>
  <c r="I18" i="1" l="1"/>
  <c r="I10" i="1"/>
  <c r="I16" i="1"/>
  <c r="I19" i="1"/>
  <c r="I9" i="1"/>
  <c r="I13" i="1"/>
  <c r="I17" i="1"/>
  <c r="I21" i="1"/>
  <c r="I12" i="1"/>
  <c r="I11" i="1"/>
  <c r="I20" i="1"/>
  <c r="I14" i="1"/>
  <c r="I15" i="1"/>
  <c r="C18" i="1"/>
  <c r="C21" i="1"/>
  <c r="C20" i="1"/>
</calcChain>
</file>

<file path=xl/sharedStrings.xml><?xml version="1.0" encoding="utf-8"?>
<sst xmlns="http://schemas.openxmlformats.org/spreadsheetml/2006/main" count="49" uniqueCount="44">
  <si>
    <t>حركة المسافرين في مطار دبي الدولي حسب النوع والشهر</t>
  </si>
  <si>
    <t>Passengers' Movement at Dubai International Airport by Type and Month</t>
  </si>
  <si>
    <t>( 2018 )</t>
  </si>
  <si>
    <t xml:space="preserve"> </t>
  </si>
  <si>
    <t>جدول ( 03 - 11 )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</si>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</sst>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11"/>
      <color indexed="8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5" xfId="1" applyFont="1" applyFill="1" applyBorder="1" applyAlignment="1">
      <alignment horizontal="center" vertical="top"/>
    </xf>
    <xf numFmtId="0" fontId="7" fillId="0" borderId="0" xfId="1" applyFont="1" applyFill="1" applyAlignment="1">
      <alignment vertical="center"/>
    </xf>
    <xf numFmtId="0" fontId="9" fillId="0" borderId="0" xfId="1" applyFont="1" applyAlignment="1">
      <alignment horizontal="right" vertical="center" indent="1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4" fontId="8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4" fontId="14" fillId="0" borderId="0" xfId="1" applyNumberFormat="1" applyFont="1" applyAlignment="1">
      <alignment horizontal="center" vertical="center"/>
    </xf>
    <xf numFmtId="0" fontId="9" fillId="0" borderId="7" xfId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15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3" fontId="9" fillId="0" borderId="0" xfId="1" applyNumberFormat="1" applyFont="1" applyBorder="1" applyAlignment="1">
      <alignment horizontal="right" vertical="center" indent="2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6" fillId="0" borderId="0" xfId="1" applyFont="1" applyAlignment="1">
      <alignment vertical="top" wrapText="1"/>
    </xf>
    <xf numFmtId="0" fontId="18" fillId="0" borderId="0" xfId="1" applyFont="1" applyAlignment="1">
      <alignment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16" fillId="0" borderId="0" xfId="1" applyFont="1" applyAlignment="1">
      <alignment horizontal="right" vertical="top" wrapText="1" readingOrder="2"/>
    </xf>
    <xf numFmtId="0" fontId="17" fillId="0" borderId="0" xfId="1" applyFont="1" applyAlignment="1">
      <alignment horizontal="left" vertical="top" wrapText="1" readingOrder="1"/>
    </xf>
    <xf numFmtId="49" fontId="3" fillId="0" borderId="0" xfId="1" applyNumberFormat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2</xdr:col>
      <xdr:colOff>314325</xdr:colOff>
      <xdr:row>1</xdr:row>
      <xdr:rowOff>228600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10075" y="57150"/>
          <a:ext cx="2095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152400</xdr:colOff>
      <xdr:row>0</xdr:row>
      <xdr:rowOff>47625</xdr:rowOff>
    </xdr:from>
    <xdr:to>
      <xdr:col>9</xdr:col>
      <xdr:colOff>847725</xdr:colOff>
      <xdr:row>1</xdr:row>
      <xdr:rowOff>219075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09225" y="476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7"/>
  <sheetViews>
    <sheetView rightToLeft="1" tabSelected="1" view="pageBreakPreview" topLeftCell="A4" zoomScaleNormal="75" workbookViewId="0">
      <selection activeCell="F9" sqref="F9"/>
    </sheetView>
  </sheetViews>
  <sheetFormatPr defaultRowHeight="18.75"/>
  <cols>
    <col min="1" max="10" width="13.42578125" style="1" customWidth="1"/>
    <col min="11" max="33" width="9.140625" style="1"/>
    <col min="34" max="16384" width="9.140625" style="2"/>
  </cols>
  <sheetData>
    <row r="1" spans="1:33" ht="43.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1" customHeight="1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21" customHeight="1">
      <c r="A6" s="9" t="s">
        <v>4</v>
      </c>
      <c r="B6" s="10"/>
      <c r="C6" s="10"/>
      <c r="D6" s="10"/>
      <c r="E6" s="10"/>
      <c r="F6" s="10"/>
      <c r="G6" s="10"/>
      <c r="H6" s="10"/>
      <c r="I6" s="10"/>
      <c r="J6" s="11"/>
      <c r="K6" s="10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s="16" customFormat="1" ht="21" customHeight="1">
      <c r="A7" s="52" t="s">
        <v>5</v>
      </c>
      <c r="B7" s="14" t="s">
        <v>6</v>
      </c>
      <c r="C7" s="54" t="s">
        <v>7</v>
      </c>
      <c r="D7" s="14" t="s">
        <v>8</v>
      </c>
      <c r="E7" s="54" t="s">
        <v>7</v>
      </c>
      <c r="F7" s="14" t="s">
        <v>9</v>
      </c>
      <c r="G7" s="54" t="s">
        <v>7</v>
      </c>
      <c r="H7" s="14" t="s">
        <v>10</v>
      </c>
      <c r="I7" s="54" t="s">
        <v>7</v>
      </c>
      <c r="J7" s="56" t="s">
        <v>11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s="18" customFormat="1" ht="21.75" customHeight="1">
      <c r="A8" s="53"/>
      <c r="B8" s="17" t="s">
        <v>12</v>
      </c>
      <c r="C8" s="55"/>
      <c r="D8" s="17" t="s">
        <v>13</v>
      </c>
      <c r="E8" s="55"/>
      <c r="F8" s="17" t="s">
        <v>14</v>
      </c>
      <c r="G8" s="55"/>
      <c r="H8" s="17" t="s">
        <v>15</v>
      </c>
      <c r="I8" s="55"/>
      <c r="J8" s="57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s="8" customFormat="1" ht="23.25" customHeight="1">
      <c r="A9" s="19" t="s">
        <v>16</v>
      </c>
      <c r="B9" s="20">
        <v>3960818</v>
      </c>
      <c r="C9" s="21">
        <f>B9/B21*100</f>
        <v>8.9060217951902221</v>
      </c>
      <c r="D9" s="20">
        <v>3948562</v>
      </c>
      <c r="E9" s="21">
        <f>D9/D21*100</f>
        <v>8.890777572472377</v>
      </c>
      <c r="F9" s="20">
        <v>50766</v>
      </c>
      <c r="G9" s="21">
        <f>F9/F21*100</f>
        <v>19.228088781152945</v>
      </c>
      <c r="H9" s="22">
        <f>SUM(B9,D9,F9)</f>
        <v>7960146</v>
      </c>
      <c r="I9" s="23">
        <f>H9/H21*100</f>
        <v>8.9289967980486864</v>
      </c>
      <c r="J9" s="24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8" customFormat="1" ht="23.25" customHeight="1">
      <c r="A10" s="25" t="s">
        <v>18</v>
      </c>
      <c r="B10" s="26">
        <v>3439786</v>
      </c>
      <c r="C10" s="27">
        <f>B10/B21*100</f>
        <v>7.734465225817039</v>
      </c>
      <c r="D10" s="26">
        <v>3448458</v>
      </c>
      <c r="E10" s="27">
        <f>D10/D21*100</f>
        <v>7.764718661125988</v>
      </c>
      <c r="F10" s="26">
        <v>40303</v>
      </c>
      <c r="G10" s="27">
        <f>F10/F21*100</f>
        <v>15.265131429437165</v>
      </c>
      <c r="H10" s="28">
        <f>SUM(B10,D10,F10)</f>
        <v>6928547</v>
      </c>
      <c r="I10" s="29">
        <f>H10/H21*100</f>
        <v>7.7718391067362127</v>
      </c>
      <c r="J10" s="30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8" customFormat="1" ht="23.25" customHeight="1">
      <c r="A11" s="19" t="s">
        <v>20</v>
      </c>
      <c r="B11" s="20">
        <v>3855213</v>
      </c>
      <c r="C11" s="21">
        <f>B11/B21*100</f>
        <v>8.6685656859519113</v>
      </c>
      <c r="D11" s="20">
        <v>3960602</v>
      </c>
      <c r="E11" s="21">
        <f>D11/D21*100</f>
        <v>8.9178874322067738</v>
      </c>
      <c r="F11" s="20">
        <v>36686</v>
      </c>
      <c r="G11" s="21">
        <f>F11/F21*100</f>
        <v>13.895159457616849</v>
      </c>
      <c r="H11" s="22">
        <f t="shared" ref="H11:H20" si="0">SUM(B11,D11,F11)</f>
        <v>7852501</v>
      </c>
      <c r="I11" s="23">
        <f>H11/H21*100</f>
        <v>8.8082500353227324</v>
      </c>
      <c r="J11" s="24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8" customFormat="1" ht="23.25" customHeight="1">
      <c r="A12" s="25" t="s">
        <v>22</v>
      </c>
      <c r="B12" s="26">
        <v>3841010</v>
      </c>
      <c r="C12" s="27">
        <f>B12/B21*100</f>
        <v>8.6366298011025986</v>
      </c>
      <c r="D12" s="26">
        <v>3756569</v>
      </c>
      <c r="E12" s="27">
        <f>D12/D21*100</f>
        <v>8.458476633935339</v>
      </c>
      <c r="F12" s="26">
        <v>15576</v>
      </c>
      <c r="G12" s="27">
        <f>F12/F21*100</f>
        <v>5.8995530641618066</v>
      </c>
      <c r="H12" s="28">
        <f t="shared" si="0"/>
        <v>7613155</v>
      </c>
      <c r="I12" s="29">
        <f>H12/H21*100</f>
        <v>8.5397725893530527</v>
      </c>
      <c r="J12" s="30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8" customFormat="1" ht="23.25" customHeight="1">
      <c r="A13" s="19" t="s">
        <v>24</v>
      </c>
      <c r="B13" s="20">
        <v>3256519</v>
      </c>
      <c r="C13" s="21">
        <f>B13/B21*100</f>
        <v>7.322383707216809</v>
      </c>
      <c r="D13" s="20">
        <v>3320677</v>
      </c>
      <c r="E13" s="21">
        <f>D13/D21*100</f>
        <v>7.477000638973089</v>
      </c>
      <c r="F13" s="20">
        <v>12068</v>
      </c>
      <c r="G13" s="21">
        <f>F13/F21*100</f>
        <v>4.5708658434967049</v>
      </c>
      <c r="H13" s="22">
        <f t="shared" si="0"/>
        <v>6589264</v>
      </c>
      <c r="I13" s="23">
        <f>H13/H21*100</f>
        <v>7.3912610594702013</v>
      </c>
      <c r="J13" s="24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8" customFormat="1" ht="23.25" customHeight="1">
      <c r="A14" s="25" t="s">
        <v>26</v>
      </c>
      <c r="B14" s="26">
        <v>3305065</v>
      </c>
      <c r="C14" s="27">
        <f>B14/B21*100</f>
        <v>7.4315408899172759</v>
      </c>
      <c r="D14" s="26">
        <v>3473411</v>
      </c>
      <c r="E14" s="27">
        <f>D14/D21*100</f>
        <v>7.8209040705904718</v>
      </c>
      <c r="F14" s="26">
        <v>17016</v>
      </c>
      <c r="G14" s="27">
        <f>F14/F21*100</f>
        <v>6.4449662904325429</v>
      </c>
      <c r="H14" s="28">
        <f t="shared" si="0"/>
        <v>6795492</v>
      </c>
      <c r="I14" s="29">
        <f>H14/H21*100</f>
        <v>7.6225896245075742</v>
      </c>
      <c r="J14" s="30" t="s">
        <v>27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8" customFormat="1" ht="23.25" customHeight="1">
      <c r="A15" s="19" t="s">
        <v>28</v>
      </c>
      <c r="B15" s="20">
        <v>3934054</v>
      </c>
      <c r="C15" s="21">
        <f>B15/B21*100</f>
        <v>8.8458421132844975</v>
      </c>
      <c r="D15" s="20">
        <v>4252796</v>
      </c>
      <c r="E15" s="21">
        <f>D15/D21*100</f>
        <v>9.5758059002493159</v>
      </c>
      <c r="F15" s="20">
        <v>21137</v>
      </c>
      <c r="G15" s="31">
        <f>F15/F21*100</f>
        <v>8.0058328914476178</v>
      </c>
      <c r="H15" s="22">
        <f t="shared" si="0"/>
        <v>8207987</v>
      </c>
      <c r="I15" s="23">
        <f>H15/H21*100</f>
        <v>9.2070031933365613</v>
      </c>
      <c r="J15" s="24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8" customFormat="1" ht="23.25" customHeight="1">
      <c r="A16" s="25" t="s">
        <v>30</v>
      </c>
      <c r="B16" s="26">
        <v>4260240</v>
      </c>
      <c r="C16" s="27">
        <f>B16/B21*100</f>
        <v>9.5792814243777897</v>
      </c>
      <c r="D16" s="26">
        <v>4096888</v>
      </c>
      <c r="E16" s="27">
        <f>D16/D21*100</f>
        <v>9.2247557331836809</v>
      </c>
      <c r="F16" s="26">
        <v>19350</v>
      </c>
      <c r="G16" s="27">
        <f>F16/F21*100</f>
        <v>7.3289902280130299</v>
      </c>
      <c r="H16" s="28">
        <f t="shared" si="0"/>
        <v>8376478</v>
      </c>
      <c r="I16" s="29">
        <f>H16/H21*100</f>
        <v>9.3960016865174669</v>
      </c>
      <c r="J16" s="30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8" customFormat="1" ht="23.25" customHeight="1">
      <c r="A17" s="19" t="s">
        <v>32</v>
      </c>
      <c r="B17" s="20">
        <v>3751422</v>
      </c>
      <c r="C17" s="21">
        <f>B17/B21*100</f>
        <v>8.4351884118270739</v>
      </c>
      <c r="D17" s="20">
        <v>3430021</v>
      </c>
      <c r="E17" s="21">
        <f>D17/D21*100</f>
        <v>7.7232049996705836</v>
      </c>
      <c r="F17" s="20">
        <v>16423</v>
      </c>
      <c r="G17" s="21">
        <f>F17/F21*100</f>
        <v>6.220362093780774</v>
      </c>
      <c r="H17" s="22">
        <f t="shared" si="0"/>
        <v>7197866</v>
      </c>
      <c r="I17" s="23">
        <f>H17/H21*100</f>
        <v>8.073937647221987</v>
      </c>
      <c r="J17" s="24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8" customFormat="1" ht="23.25" customHeight="1">
      <c r="A18" s="25" t="s">
        <v>34</v>
      </c>
      <c r="B18" s="26">
        <v>3552152</v>
      </c>
      <c r="C18" s="27">
        <f>B18/B21*100</f>
        <v>7.9871236526971288</v>
      </c>
      <c r="D18" s="26">
        <v>3441767</v>
      </c>
      <c r="E18" s="27">
        <f>D18/D21*100</f>
        <v>7.7496528744579765</v>
      </c>
      <c r="F18" s="26">
        <v>13904</v>
      </c>
      <c r="G18" s="27">
        <f>F18/F21*100</f>
        <v>5.2662677069918944</v>
      </c>
      <c r="H18" s="28">
        <f t="shared" si="0"/>
        <v>7007823</v>
      </c>
      <c r="I18" s="29">
        <f>H18/H21*100</f>
        <v>7.8607640021039744</v>
      </c>
      <c r="J18" s="30" t="s">
        <v>35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8" customFormat="1" ht="23.25" customHeight="1">
      <c r="A19" s="19" t="s">
        <v>36</v>
      </c>
      <c r="B19" s="20">
        <v>3410672</v>
      </c>
      <c r="C19" s="21">
        <f>B19/B21*100</f>
        <v>7.6690014962174535</v>
      </c>
      <c r="D19" s="20">
        <v>3476538</v>
      </c>
      <c r="E19" s="21">
        <f>D19/D21*100</f>
        <v>7.8279449785131847</v>
      </c>
      <c r="F19" s="20">
        <v>9960</v>
      </c>
      <c r="G19" s="21">
        <f>F19/F21*100</f>
        <v>3.7724414817059313</v>
      </c>
      <c r="H19" s="22">
        <f t="shared" si="0"/>
        <v>6897170</v>
      </c>
      <c r="I19" s="23">
        <f>H19/H21*100</f>
        <v>7.7366431276006065</v>
      </c>
      <c r="J19" s="24" t="s">
        <v>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8" customFormat="1" ht="23.25" customHeight="1">
      <c r="A20" s="25" t="s">
        <v>38</v>
      </c>
      <c r="B20" s="26">
        <v>3906531</v>
      </c>
      <c r="C20" s="27">
        <f>B20/B21*100</f>
        <v>8.7839557964002015</v>
      </c>
      <c r="D20" s="26">
        <v>3805597</v>
      </c>
      <c r="E20" s="27">
        <f>D20/D21*100</f>
        <v>8.5688705046212181</v>
      </c>
      <c r="F20" s="26">
        <v>10831</v>
      </c>
      <c r="G20" s="27">
        <f>F20/F21*100</f>
        <v>4.1023407317627454</v>
      </c>
      <c r="H20" s="28">
        <f t="shared" si="0"/>
        <v>7722959</v>
      </c>
      <c r="I20" s="29">
        <f>H20/H21*100</f>
        <v>8.6629411297809469</v>
      </c>
      <c r="J20" s="30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36" customFormat="1" ht="22.5" customHeight="1">
      <c r="A21" s="32" t="s">
        <v>10</v>
      </c>
      <c r="B21" s="33">
        <f>SUM(B9:B20)</f>
        <v>44473482</v>
      </c>
      <c r="C21" s="34">
        <f>SUM(B21/$B$21*100)</f>
        <v>100</v>
      </c>
      <c r="D21" s="33">
        <f>SUM(D9:D20)</f>
        <v>44411886</v>
      </c>
      <c r="E21" s="34">
        <f>SUM(D21/$D$21*100)</f>
        <v>100</v>
      </c>
      <c r="F21" s="33">
        <f>SUM(F9:F20)</f>
        <v>264020</v>
      </c>
      <c r="G21" s="34">
        <v>100</v>
      </c>
      <c r="H21" s="33">
        <f>SUM(B21,D21,F21)</f>
        <v>89149388</v>
      </c>
      <c r="I21" s="34">
        <f>SUM(H21/$H$21*100)</f>
        <v>100</v>
      </c>
      <c r="J21" s="35" t="s">
        <v>15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s="36" customFormat="1" ht="6" customHeight="1">
      <c r="A22" s="37"/>
      <c r="B22" s="38"/>
      <c r="C22" s="39"/>
      <c r="D22" s="38"/>
      <c r="E22" s="40"/>
      <c r="F22" s="38"/>
      <c r="G22" s="40"/>
      <c r="H22" s="38"/>
      <c r="I22" s="40"/>
      <c r="J22" s="37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s="42" customFormat="1" ht="35.25" customHeight="1">
      <c r="A23" s="49" t="s">
        <v>40</v>
      </c>
      <c r="B23" s="49"/>
      <c r="C23" s="49"/>
      <c r="D23" s="49"/>
      <c r="E23" s="41"/>
      <c r="F23" s="50" t="s">
        <v>41</v>
      </c>
      <c r="G23" s="50"/>
      <c r="H23" s="50"/>
      <c r="I23" s="50"/>
      <c r="J23" s="50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1:33" s="47" customFormat="1" ht="21.75" customHeight="1">
      <c r="A24" s="43" t="s">
        <v>42</v>
      </c>
      <c r="B24" s="44"/>
      <c r="C24" s="44"/>
      <c r="D24" s="44"/>
      <c r="E24" s="44"/>
      <c r="F24" s="45"/>
      <c r="G24" s="45"/>
      <c r="H24" s="45"/>
      <c r="I24" s="45"/>
      <c r="J24" s="46" t="s">
        <v>43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1:33" s="8" customFormat="1">
      <c r="A25" s="1"/>
      <c r="B25" s="1"/>
      <c r="C25" s="1"/>
      <c r="D25" s="1"/>
      <c r="E25" s="1"/>
      <c r="F25" s="1"/>
      <c r="G25" s="1"/>
      <c r="H25" s="4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48"/>
      <c r="C26" s="48"/>
      <c r="D26" s="48"/>
      <c r="E26" s="48"/>
      <c r="F26" s="48"/>
      <c r="G26" s="48"/>
      <c r="H26" s="48"/>
      <c r="I26" s="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48"/>
      <c r="C27" s="48"/>
      <c r="D27" s="48"/>
      <c r="E27" s="48"/>
      <c r="F27" s="48"/>
      <c r="G27" s="48"/>
      <c r="H27" s="48"/>
      <c r="I27" s="4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8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31</Topic_Id>
    <Project_Id xmlns="667bc8ee-7384-4122-9de8-16030d351779" xsi:nil="true"/>
    <Title_Ar xmlns="667bc8ee-7384-4122-9de8-16030d351779">حركة المسافرين في مطار دبي الدولي حسب النوع والشهر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576B083F-258C-4547-8FAA-D2C1EA00913B}"/>
</file>

<file path=customXml/itemProps2.xml><?xml version="1.0" encoding="utf-8"?>
<ds:datastoreItem xmlns:ds="http://schemas.openxmlformats.org/officeDocument/2006/customXml" ds:itemID="{B8D10FB5-3344-4897-8B0C-7D58ECE04F9A}"/>
</file>

<file path=customXml/itemProps3.xml><?xml version="1.0" encoding="utf-8"?>
<ds:datastoreItem xmlns:ds="http://schemas.openxmlformats.org/officeDocument/2006/customXml" ds:itemID="{82A2267D-8F59-437E-B6C5-0E81D5DED01E}"/>
</file>

<file path=customXml/itemProps4.xml><?xml version="1.0" encoding="utf-8"?>
<ds:datastoreItem xmlns:ds="http://schemas.openxmlformats.org/officeDocument/2006/customXml" ds:itemID="{2F6391B1-977C-443B-B06C-80DE385DE5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03-11 Table </vt:lpstr>
      <vt:lpstr>'جدول 03-11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International Airport by Type and Month</dc:title>
  <dc:creator>Afaf Kamal Mahmood</dc:creator>
  <cp:lastModifiedBy>Afaf Kamal Mahmood</cp:lastModifiedBy>
  <dcterms:created xsi:type="dcterms:W3CDTF">2019-11-06T07:36:32Z</dcterms:created>
  <dcterms:modified xsi:type="dcterms:W3CDTF">2019-11-06T07:41:17Z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